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inho365-my.sharepoint.com/personal/a89615_uminho_pt/Documents/EA/"/>
    </mc:Choice>
  </mc:AlternateContent>
  <xr:revisionPtr revIDLastSave="811" documentId="8_{5D485469-6E9F-44F7-9314-BD7B1C4BBEBC}" xr6:coauthVersionLast="45" xr6:coauthVersionMax="45" xr10:uidLastSave="{A09577FD-3C2A-4882-992C-3C981577E5B4}"/>
  <bookViews>
    <workbookView xWindow="-120" yWindow="-120" windowWidth="29040" windowHeight="15840" activeTab="3" xr2:uid="{16E18968-BBC3-4869-B474-BD9AD63E42CF}"/>
  </bookViews>
  <sheets>
    <sheet name="ANOVA Brinquedo" sheetId="1" r:id="rId1"/>
    <sheet name="Qui-Quadrado Gasolina" sheetId="2" r:id="rId2"/>
    <sheet name="Qui-Quadrado Poisson" sheetId="3" r:id="rId3"/>
    <sheet name="SPSS" sheetId="4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4" l="1"/>
  <c r="P8" i="4"/>
  <c r="D8" i="4"/>
  <c r="D9" i="4"/>
  <c r="L4" i="3" l="1"/>
  <c r="H4" i="3"/>
  <c r="L3" i="3" s="1"/>
  <c r="F4" i="2"/>
  <c r="F3" i="2"/>
  <c r="C5" i="2" s="1"/>
  <c r="C6" i="2" s="1"/>
  <c r="E5" i="2" l="1"/>
  <c r="E6" i="2" s="1"/>
  <c r="D5" i="2"/>
  <c r="D6" i="2" s="1"/>
  <c r="D4" i="1"/>
  <c r="D3" i="1"/>
  <c r="C3" i="1" s="1"/>
  <c r="C4" i="1" s="1"/>
  <c r="E4" i="1" s="1"/>
  <c r="G3" i="1" s="1"/>
  <c r="F6" i="2" l="1"/>
  <c r="F5" i="2"/>
  <c r="G6" i="1"/>
  <c r="H6" i="1" s="1"/>
</calcChain>
</file>

<file path=xl/sharedStrings.xml><?xml version="1.0" encoding="utf-8"?>
<sst xmlns="http://schemas.openxmlformats.org/spreadsheetml/2006/main" count="75" uniqueCount="59">
  <si>
    <t>Fonte</t>
  </si>
  <si>
    <t>Tratamentos</t>
  </si>
  <si>
    <t>Resíduos</t>
  </si>
  <si>
    <t>Total</t>
  </si>
  <si>
    <t>SQ</t>
  </si>
  <si>
    <t>Gl</t>
  </si>
  <si>
    <t>MQ</t>
  </si>
  <si>
    <t>F</t>
  </si>
  <si>
    <t>Tipos de loja (k) =</t>
  </si>
  <si>
    <t>Nº total de lojas (N) =</t>
  </si>
  <si>
    <t>AVISO: Não deve ser necessário alterar estes valores, mas por precaução deixo-os alteráveis.</t>
  </si>
  <si>
    <t>c =</t>
  </si>
  <si>
    <t>Significância =</t>
  </si>
  <si>
    <t>Células a preencher (alterar apenas estes valores)</t>
  </si>
  <si>
    <t>Resultados</t>
  </si>
  <si>
    <t>Aviso</t>
  </si>
  <si>
    <t>Tipo de gasolina</t>
  </si>
  <si>
    <t>Nº de automóveis</t>
  </si>
  <si>
    <t>Normal com chumbo</t>
  </si>
  <si>
    <t>Normal sem chumbo</t>
  </si>
  <si>
    <t>Super sem chumbo</t>
  </si>
  <si>
    <r>
      <t>p</t>
    </r>
    <r>
      <rPr>
        <vertAlign val="subscript"/>
        <sz val="11"/>
        <color theme="0" tint="-0.14999847407452621"/>
        <rFont val="Calibri"/>
        <family val="2"/>
        <scheme val="minor"/>
      </rPr>
      <t>i</t>
    </r>
  </si>
  <si>
    <t>(valores esperados)</t>
  </si>
  <si>
    <t>(valores observados)</t>
  </si>
  <si>
    <r>
      <t>e</t>
    </r>
    <r>
      <rPr>
        <vertAlign val="subscript"/>
        <sz val="11"/>
        <color theme="0" tint="-0.14996795556505021"/>
        <rFont val="Calibri"/>
        <family val="2"/>
        <scheme val="minor"/>
      </rPr>
      <t>i</t>
    </r>
    <r>
      <rPr>
        <sz val="11"/>
        <color theme="0" tint="-0.14999847407452621"/>
        <rFont val="Calibri"/>
        <family val="2"/>
        <scheme val="minor"/>
      </rPr>
      <t xml:space="preserve"> (= n * p</t>
    </r>
    <r>
      <rPr>
        <vertAlign val="subscript"/>
        <sz val="11"/>
        <color theme="0" tint="-0.14996795556505021"/>
        <rFont val="Calibri"/>
        <family val="2"/>
        <scheme val="minor"/>
      </rPr>
      <t>i</t>
    </r>
    <r>
      <rPr>
        <sz val="11"/>
        <color theme="0" tint="-0.14999847407452621"/>
        <rFont val="Calibri"/>
        <family val="2"/>
        <scheme val="minor"/>
      </rPr>
      <t>)</t>
    </r>
  </si>
  <si>
    <r>
      <t>Q</t>
    </r>
    <r>
      <rPr>
        <vertAlign val="subscript"/>
        <sz val="11"/>
        <color theme="0" tint="-0.14996795556505021"/>
        <rFont val="Calibri"/>
        <family val="2"/>
        <scheme val="minor"/>
      </rPr>
      <t>i</t>
    </r>
  </si>
  <si>
    <t>Nº de defeitos</t>
  </si>
  <si>
    <t>Frequência</t>
  </si>
  <si>
    <t>Estimação de λ:</t>
  </si>
  <si>
    <t>-</t>
  </si>
  <si>
    <t>G.l. da E.T.:</t>
  </si>
  <si>
    <t>Unstandardized Coefficients</t>
  </si>
  <si>
    <t>Standardized Coefficients</t>
  </si>
  <si>
    <t>B</t>
  </si>
  <si>
    <t>Std. Error</t>
  </si>
  <si>
    <t>Beta</t>
  </si>
  <si>
    <t>t</t>
  </si>
  <si>
    <t>Sig.</t>
  </si>
  <si>
    <t>Model</t>
  </si>
  <si>
    <t>(constant)</t>
  </si>
  <si>
    <t>log_d</t>
  </si>
  <si>
    <t>k1 =</t>
  </si>
  <si>
    <t>k2 =</t>
  </si>
  <si>
    <r>
      <t>h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d</t>
    </r>
    <r>
      <rPr>
        <vertAlign val="subscript"/>
        <sz val="11"/>
        <color theme="1"/>
        <rFont val="Calibri"/>
        <family val="2"/>
        <scheme val="minor"/>
      </rPr>
      <t>i</t>
    </r>
    <r>
      <rPr>
        <vertAlign val="superscript"/>
        <sz val="11"/>
        <color theme="1"/>
        <rFont val="Calibri"/>
        <family val="2"/>
        <scheme val="minor"/>
      </rPr>
      <t>k2</t>
    </r>
    <r>
      <rPr>
        <sz val="11"/>
        <color theme="1"/>
        <rFont val="Calibri"/>
        <family val="2"/>
        <scheme val="minor"/>
      </rPr>
      <t>u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&lt;=&gt; log hi = log 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log d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+ log u</t>
    </r>
    <r>
      <rPr>
        <vertAlign val="subscript"/>
        <sz val="11"/>
        <color theme="1"/>
        <rFont val="Calibri"/>
        <family val="2"/>
        <scheme val="minor"/>
      </rPr>
      <t>i</t>
    </r>
  </si>
  <si>
    <r>
      <t>ß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log 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&lt;=&gt; 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10</t>
    </r>
    <r>
      <rPr>
        <vertAlign val="superscript"/>
        <sz val="11"/>
        <color theme="1"/>
        <rFont val="Calibri"/>
        <family val="2"/>
        <scheme val="minor"/>
      </rPr>
      <t>ß1</t>
    </r>
  </si>
  <si>
    <r>
      <t>ß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k</t>
    </r>
    <r>
      <rPr>
        <vertAlign val="subscript"/>
        <sz val="11"/>
        <color theme="1"/>
        <rFont val="Calibri"/>
        <family val="2"/>
        <scheme val="minor"/>
      </rPr>
      <t>2</t>
    </r>
  </si>
  <si>
    <r>
      <t>Nota: log é o log</t>
    </r>
    <r>
      <rPr>
        <vertAlign val="subscript"/>
        <sz val="11"/>
        <color theme="1"/>
        <rFont val="Calibri"/>
        <family val="2"/>
        <scheme val="minor"/>
      </rPr>
      <t>10</t>
    </r>
  </si>
  <si>
    <r>
      <t>Coefficients</t>
    </r>
    <r>
      <rPr>
        <vertAlign val="superscript"/>
        <sz val="10"/>
        <color theme="1"/>
        <rFont val="Calibri"/>
        <family val="2"/>
        <scheme val="minor"/>
      </rPr>
      <t>a</t>
    </r>
  </si>
  <si>
    <t>a. Dependent Variable: Y</t>
  </si>
  <si>
    <t>X</t>
  </si>
  <si>
    <t>A constante do modelo pode ser considerada nula e o declive do modelo é diferente de zero indicando a existência de uma relação linear significante entre as variáveis.</t>
  </si>
  <si>
    <t>Model Summary</t>
  </si>
  <si>
    <t>R</t>
  </si>
  <si>
    <t>R Square</t>
  </si>
  <si>
    <t>Adjusted R Square</t>
  </si>
  <si>
    <t>Std. Error of the Estimate</t>
  </si>
  <si>
    <t>a. Predictors: (Constant), X</t>
  </si>
  <si>
    <r>
      <t>0.811</t>
    </r>
    <r>
      <rPr>
        <vertAlign val="superscript"/>
        <sz val="11"/>
        <color theme="1"/>
        <rFont val="Calibri"/>
        <family val="2"/>
        <scheme val="minor"/>
      </rPr>
      <t>a</t>
    </r>
  </si>
  <si>
    <t>Coeficiente de determinação: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</si>
</sst>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0" tint="-0.14999847407452621"/>
      <name val="Calibri"/>
      <family val="2"/>
      <scheme val="minor"/>
    </font>
    <font>
      <vertAlign val="subscript"/>
      <sz val="11"/>
      <color theme="0" tint="-0.1499679555650502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0" fillId="6" borderId="1" xfId="0" applyFill="1" applyBorder="1"/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vertical="center" wrapText="1"/>
    </xf>
    <xf numFmtId="0" fontId="0" fillId="4" borderId="1" xfId="0" applyFill="1" applyBorder="1"/>
    <xf numFmtId="0" fontId="0" fillId="7" borderId="1" xfId="0" applyFill="1" applyBorder="1"/>
    <xf numFmtId="0" fontId="0" fillId="5" borderId="2" xfId="0" applyFill="1" applyBorder="1" applyAlignment="1">
      <alignment horizontal="right"/>
    </xf>
    <xf numFmtId="0" fontId="0" fillId="5" borderId="5" xfId="0" applyFill="1" applyBorder="1" applyAlignment="1">
      <alignment horizontal="left"/>
    </xf>
    <xf numFmtId="0" fontId="0" fillId="0" borderId="0" xfId="0" applyAlignment="1">
      <alignment horizontal="right" wrapText="1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wrapText="1"/>
    </xf>
    <xf numFmtId="0" fontId="0" fillId="8" borderId="6" xfId="0" applyFont="1" applyFill="1" applyBorder="1" applyAlignment="1">
      <alignment horizontal="center" wrapText="1"/>
    </xf>
    <xf numFmtId="0" fontId="0" fillId="8" borderId="5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9" fontId="0" fillId="6" borderId="1" xfId="1" applyFont="1" applyFill="1" applyBorder="1" applyAlignment="1">
      <alignment horizontal="center" vertical="center"/>
    </xf>
    <xf numFmtId="9" fontId="0" fillId="6" borderId="2" xfId="1" applyFont="1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left"/>
      <protection locked="0"/>
    </xf>
    <xf numFmtId="9" fontId="0" fillId="6" borderId="5" xfId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0" fillId="9" borderId="5" xfId="0" quotePrefix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7" borderId="1" xfId="0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2" xfId="0" applyFill="1" applyBorder="1" applyAlignment="1">
      <alignment horizontal="right" vertical="center"/>
    </xf>
    <xf numFmtId="0" fontId="0" fillId="5" borderId="5" xfId="0" applyFill="1" applyBorder="1" applyAlignment="1">
      <alignment horizontal="right" vertical="center"/>
    </xf>
    <xf numFmtId="0" fontId="0" fillId="5" borderId="1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6" borderId="1" xfId="0" applyNumberFormat="1" applyFill="1" applyBorder="1"/>
    <xf numFmtId="0" fontId="0" fillId="0" borderId="1" xfId="0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5" borderId="1" xfId="0" applyNumberFormat="1" applyFill="1" applyBorder="1"/>
    <xf numFmtId="0" fontId="0" fillId="5" borderId="1" xfId="0" applyFill="1" applyBorder="1"/>
    <xf numFmtId="0" fontId="0" fillId="4" borderId="1" xfId="0" applyFill="1" applyBorder="1" applyAlignment="1">
      <alignment horizontal="left" wrapText="1"/>
    </xf>
    <xf numFmtId="0" fontId="0" fillId="8" borderId="2" xfId="0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0" fillId="6" borderId="1" xfId="0" applyNumberForma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76200</xdr:rowOff>
    </xdr:from>
    <xdr:to>
      <xdr:col>9</xdr:col>
      <xdr:colOff>361950</xdr:colOff>
      <xdr:row>11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2E130E6-401F-441B-9B99-B308E0203E5E}"/>
            </a:ext>
          </a:extLst>
        </xdr:cNvPr>
        <xdr:cNvSpPr/>
      </xdr:nvSpPr>
      <xdr:spPr>
        <a:xfrm>
          <a:off x="152400" y="76200"/>
          <a:ext cx="6800850" cy="205740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95250</xdr:colOff>
      <xdr:row>10</xdr:row>
      <xdr:rowOff>171450</xdr:rowOff>
    </xdr:from>
    <xdr:to>
      <xdr:col>5</xdr:col>
      <xdr:colOff>771525</xdr:colOff>
      <xdr:row>13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3469CC-73F3-4782-93C1-04C3883568FE}"/>
            </a:ext>
          </a:extLst>
        </xdr:cNvPr>
        <xdr:cNvSpPr txBox="1"/>
      </xdr:nvSpPr>
      <xdr:spPr>
        <a:xfrm>
          <a:off x="2686050" y="2114550"/>
          <a:ext cx="1362075" cy="4000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Segoe UI Semibold" panose="020B0702040204020203" pitchFamily="34" charset="0"/>
              <a:cs typeface="Segoe UI Semibold" panose="020B0702040204020203" pitchFamily="34" charset="0"/>
            </a:rPr>
            <a:t>Air Flow</a:t>
          </a:r>
        </a:p>
      </xdr:txBody>
    </xdr:sp>
    <xdr:clientData/>
  </xdr:twoCellAnchor>
  <xdr:twoCellAnchor>
    <xdr:from>
      <xdr:col>0</xdr:col>
      <xdr:colOff>161925</xdr:colOff>
      <xdr:row>14</xdr:row>
      <xdr:rowOff>38100</xdr:rowOff>
    </xdr:from>
    <xdr:to>
      <xdr:col>9</xdr:col>
      <xdr:colOff>371475</xdr:colOff>
      <xdr:row>26</xdr:row>
      <xdr:rowOff>47625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E0DC603-83C7-423B-844B-74107AFFF2D2}"/>
            </a:ext>
          </a:extLst>
        </xdr:cNvPr>
        <xdr:cNvSpPr/>
      </xdr:nvSpPr>
      <xdr:spPr>
        <a:xfrm>
          <a:off x="161925" y="2743200"/>
          <a:ext cx="6800850" cy="230505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26</xdr:row>
      <xdr:rowOff>38100</xdr:rowOff>
    </xdr:from>
    <xdr:to>
      <xdr:col>5</xdr:col>
      <xdr:colOff>933450</xdr:colOff>
      <xdr:row>28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147F1B9-00F0-43EE-A0D2-04A403304BB1}"/>
            </a:ext>
          </a:extLst>
        </xdr:cNvPr>
        <xdr:cNvSpPr txBox="1"/>
      </xdr:nvSpPr>
      <xdr:spPr>
        <a:xfrm>
          <a:off x="2590800" y="5038725"/>
          <a:ext cx="1619250" cy="4000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Segoe UI Semibold" panose="020B0702040204020203" pitchFamily="34" charset="0"/>
              <a:cs typeface="Segoe UI Semibold" panose="020B0702040204020203" pitchFamily="34" charset="0"/>
            </a:rPr>
            <a:t>Liga metálica</a:t>
          </a:r>
        </a:p>
      </xdr:txBody>
    </xdr:sp>
    <xdr:clientData/>
  </xdr:twoCellAnchor>
  <xdr:twoCellAnchor>
    <xdr:from>
      <xdr:col>11</xdr:col>
      <xdr:colOff>295275</xdr:colOff>
      <xdr:row>0</xdr:row>
      <xdr:rowOff>76200</xdr:rowOff>
    </xdr:from>
    <xdr:to>
      <xdr:col>17</xdr:col>
      <xdr:colOff>371475</xdr:colOff>
      <xdr:row>11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A918AD9-B3F3-45AC-ACBF-858E9CF3B069}"/>
            </a:ext>
          </a:extLst>
        </xdr:cNvPr>
        <xdr:cNvSpPr/>
      </xdr:nvSpPr>
      <xdr:spPr>
        <a:xfrm>
          <a:off x="8105775" y="76200"/>
          <a:ext cx="3981450" cy="205740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581025</xdr:colOff>
      <xdr:row>10</xdr:row>
      <xdr:rowOff>171450</xdr:rowOff>
    </xdr:from>
    <xdr:to>
      <xdr:col>16</xdr:col>
      <xdr:colOff>295274</xdr:colOff>
      <xdr:row>13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67D1C28-C688-49B6-BB32-A6DB0D1317F1}"/>
            </a:ext>
          </a:extLst>
        </xdr:cNvPr>
        <xdr:cNvSpPr txBox="1"/>
      </xdr:nvSpPr>
      <xdr:spPr>
        <a:xfrm>
          <a:off x="9001125" y="2114550"/>
          <a:ext cx="2152649" cy="4000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Segoe UI Semibold" panose="020B0702040204020203" pitchFamily="34" charset="0"/>
              <a:cs typeface="Segoe UI Semibold" panose="020B0702040204020203" pitchFamily="34" charset="0"/>
            </a:rPr>
            <a:t>Telecomunicações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7976-E926-46C9-B7AB-917B1F0577E1}">
  <dimension ref="B2:K17"/>
  <sheetViews>
    <sheetView workbookViewId="0">
      <selection activeCell="G19" sqref="G19"/>
    </sheetView>
  </sheetViews>
  <sheetFormatPr defaultRowHeight="15" x14ac:dyDescent="0.25"/>
  <cols>
    <col min="2" max="2" width="13.5703125" customWidth="1"/>
    <col min="5" max="5" width="6.28515625" customWidth="1"/>
    <col min="6" max="6" width="4.28515625" customWidth="1"/>
    <col min="8" max="8" width="11.7109375" customWidth="1"/>
    <col min="9" max="9" width="10.42578125" customWidth="1"/>
    <col min="10" max="10" width="8.28515625" customWidth="1"/>
    <col min="11" max="11" width="16" customWidth="1"/>
    <col min="12" max="12" width="11.42578125" customWidth="1"/>
    <col min="13" max="13" width="15.85546875" customWidth="1"/>
  </cols>
  <sheetData>
    <row r="2" spans="2:11" x14ac:dyDescent="0.25">
      <c r="B2" s="4" t="s">
        <v>0</v>
      </c>
      <c r="C2" s="7" t="s">
        <v>4</v>
      </c>
      <c r="D2" s="7" t="s">
        <v>5</v>
      </c>
      <c r="E2" s="39" t="s">
        <v>6</v>
      </c>
      <c r="F2" s="40"/>
      <c r="G2" s="7" t="s">
        <v>7</v>
      </c>
    </row>
    <row r="3" spans="2:11" ht="15" customHeight="1" x14ac:dyDescent="0.25">
      <c r="B3" s="4" t="s">
        <v>1</v>
      </c>
      <c r="C3" s="6">
        <f>E3*D3</f>
        <v>20</v>
      </c>
      <c r="D3" s="6">
        <f>F10 - 1</f>
        <v>2</v>
      </c>
      <c r="E3" s="46">
        <v>10</v>
      </c>
      <c r="F3" s="47"/>
      <c r="G3" s="45">
        <f>ROUND(E3/E4,2)</f>
        <v>5</v>
      </c>
      <c r="H3" s="1"/>
    </row>
    <row r="4" spans="2:11" x14ac:dyDescent="0.25">
      <c r="B4" s="4" t="s">
        <v>2</v>
      </c>
      <c r="C4" s="6">
        <f>C5-C3</f>
        <v>24</v>
      </c>
      <c r="D4" s="6">
        <f>F11-F10</f>
        <v>12</v>
      </c>
      <c r="E4" s="48">
        <f>C4/D4</f>
        <v>2</v>
      </c>
      <c r="F4" s="49"/>
      <c r="G4" s="45"/>
      <c r="H4" s="9"/>
    </row>
    <row r="5" spans="2:11" x14ac:dyDescent="0.25">
      <c r="B5" s="4" t="s">
        <v>3</v>
      </c>
      <c r="C5" s="31">
        <v>44</v>
      </c>
      <c r="D5" s="2"/>
      <c r="E5" s="3"/>
      <c r="F5" s="3"/>
      <c r="G5" s="3"/>
      <c r="H5" s="1"/>
    </row>
    <row r="6" spans="2:11" x14ac:dyDescent="0.25">
      <c r="F6" s="12" t="s">
        <v>11</v>
      </c>
      <c r="G6" s="13">
        <f>FINV(F12,D3,D4)</f>
        <v>3.8852938346523942</v>
      </c>
      <c r="H6" s="44" t="str">
        <f>"F "&amp;IF(G3&gt;G6,"&gt;","&lt;")&amp;" c, logo "&amp;IF(G3&gt;G6,"rejeita-se","não se rejeita")&amp;" a hipótese nula."</f>
        <v>F &gt; c, logo rejeita-se a hipótese nula.</v>
      </c>
      <c r="I6" s="44"/>
    </row>
    <row r="7" spans="2:11" x14ac:dyDescent="0.25">
      <c r="H7" s="44"/>
      <c r="I7" s="44"/>
    </row>
    <row r="8" spans="2:11" x14ac:dyDescent="0.25">
      <c r="K8" s="8"/>
    </row>
    <row r="10" spans="2:11" ht="15" customHeight="1" x14ac:dyDescent="0.25">
      <c r="C10" s="41" t="s">
        <v>8</v>
      </c>
      <c r="D10" s="41"/>
      <c r="E10" s="42"/>
      <c r="F10" s="32">
        <v>3</v>
      </c>
      <c r="G10" s="43" t="s">
        <v>10</v>
      </c>
      <c r="H10" s="43"/>
      <c r="I10" s="43"/>
    </row>
    <row r="11" spans="2:11" x14ac:dyDescent="0.25">
      <c r="C11" s="41" t="s">
        <v>9</v>
      </c>
      <c r="D11" s="41"/>
      <c r="E11" s="42"/>
      <c r="F11" s="32">
        <v>15</v>
      </c>
      <c r="G11" s="43"/>
      <c r="H11" s="43"/>
      <c r="I11" s="43"/>
    </row>
    <row r="12" spans="2:11" x14ac:dyDescent="0.25">
      <c r="C12" s="41" t="s">
        <v>12</v>
      </c>
      <c r="D12" s="41"/>
      <c r="E12" s="42"/>
      <c r="F12" s="33">
        <v>0.05</v>
      </c>
      <c r="G12" s="43"/>
      <c r="H12" s="43"/>
      <c r="I12" s="43"/>
    </row>
    <row r="15" spans="2:11" x14ac:dyDescent="0.25">
      <c r="B15" s="5"/>
      <c r="C15" t="s">
        <v>13</v>
      </c>
    </row>
    <row r="16" spans="2:11" x14ac:dyDescent="0.25">
      <c r="B16" s="10"/>
      <c r="C16" t="s">
        <v>14</v>
      </c>
    </row>
    <row r="17" spans="2:3" x14ac:dyDescent="0.25">
      <c r="B17" s="11"/>
      <c r="C17" t="s">
        <v>15</v>
      </c>
    </row>
  </sheetData>
  <mergeCells count="9">
    <mergeCell ref="E2:F2"/>
    <mergeCell ref="C10:E10"/>
    <mergeCell ref="C11:E11"/>
    <mergeCell ref="C12:E12"/>
    <mergeCell ref="G10:I12"/>
    <mergeCell ref="H6:I7"/>
    <mergeCell ref="G3:G4"/>
    <mergeCell ref="E3:F3"/>
    <mergeCell ref="E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DBFC-E061-4505-91B2-21AFEBF21218}">
  <dimension ref="A2:F9"/>
  <sheetViews>
    <sheetView workbookViewId="0">
      <selection activeCell="C3" sqref="C3"/>
    </sheetView>
  </sheetViews>
  <sheetFormatPr defaultRowHeight="15" x14ac:dyDescent="0.25"/>
  <cols>
    <col min="1" max="1" width="12.28515625" customWidth="1"/>
    <col min="2" max="2" width="12" customWidth="1"/>
    <col min="3" max="5" width="11.7109375" customWidth="1"/>
  </cols>
  <sheetData>
    <row r="2" spans="1:6" ht="30" customHeight="1" x14ac:dyDescent="0.25">
      <c r="B2" s="16" t="s">
        <v>16</v>
      </c>
      <c r="C2" s="23" t="s">
        <v>18</v>
      </c>
      <c r="D2" s="23" t="s">
        <v>19</v>
      </c>
      <c r="E2" s="24" t="s">
        <v>20</v>
      </c>
      <c r="F2" s="25" t="s">
        <v>3</v>
      </c>
    </row>
    <row r="3" spans="1:6" ht="30" customHeight="1" x14ac:dyDescent="0.25">
      <c r="A3" s="14" t="s">
        <v>23</v>
      </c>
      <c r="B3" s="16" t="s">
        <v>17</v>
      </c>
      <c r="C3" s="21">
        <v>51</v>
      </c>
      <c r="D3" s="21">
        <v>341</v>
      </c>
      <c r="E3" s="22">
        <v>88</v>
      </c>
      <c r="F3" s="20">
        <f>SUM(C3:E3)</f>
        <v>480</v>
      </c>
    </row>
    <row r="4" spans="1:6" ht="30" customHeight="1" x14ac:dyDescent="0.25">
      <c r="B4" s="15" t="s">
        <v>21</v>
      </c>
      <c r="C4" s="29">
        <v>0.2</v>
      </c>
      <c r="D4" s="29">
        <v>0.6</v>
      </c>
      <c r="E4" s="30">
        <v>0.2</v>
      </c>
      <c r="F4" s="20">
        <f>SUM(C4:E4)</f>
        <v>1</v>
      </c>
    </row>
    <row r="5" spans="1:6" ht="30" customHeight="1" x14ac:dyDescent="0.25">
      <c r="A5" s="14" t="s">
        <v>22</v>
      </c>
      <c r="B5" s="15" t="s">
        <v>24</v>
      </c>
      <c r="C5" s="27">
        <f>C4*$F$3</f>
        <v>96</v>
      </c>
      <c r="D5" s="27">
        <f t="shared" ref="D5:E5" si="0">D4*$F$3</f>
        <v>288</v>
      </c>
      <c r="E5" s="28">
        <f t="shared" si="0"/>
        <v>96</v>
      </c>
      <c r="F5" s="20">
        <f>SUM(C5:E5)</f>
        <v>480</v>
      </c>
    </row>
    <row r="6" spans="1:6" ht="30" customHeight="1" x14ac:dyDescent="0.25">
      <c r="B6" s="15" t="s">
        <v>25</v>
      </c>
      <c r="C6" s="17">
        <f>ROUND(POWER(C3-C5,2)/C5,3)</f>
        <v>21.094000000000001</v>
      </c>
      <c r="D6" s="17">
        <f>ROUND(POWER(D3-D5,2)/D5,3)</f>
        <v>9.7530000000000001</v>
      </c>
      <c r="E6" s="17">
        <f>ROUND(POWER(E3-E5,2)/E5,3)</f>
        <v>0.66700000000000004</v>
      </c>
      <c r="F6" s="26">
        <f>ROUND(SUM(C6:E6),1)</f>
        <v>31.5</v>
      </c>
    </row>
    <row r="8" spans="1:6" x14ac:dyDescent="0.25">
      <c r="B8" s="5"/>
      <c r="C8" t="s">
        <v>13</v>
      </c>
    </row>
    <row r="9" spans="1:6" x14ac:dyDescent="0.25">
      <c r="B9" s="10"/>
      <c r="C9" t="s">
        <v>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74A4-3E5C-48C4-8034-F45CEA9EE19A}">
  <dimension ref="B2:L8"/>
  <sheetViews>
    <sheetView workbookViewId="0">
      <selection activeCell="G5" sqref="G5"/>
    </sheetView>
  </sheetViews>
  <sheetFormatPr defaultRowHeight="15" x14ac:dyDescent="0.25"/>
  <cols>
    <col min="2" max="2" width="14" customWidth="1"/>
    <col min="12" max="12" width="4.7109375" customWidth="1"/>
  </cols>
  <sheetData>
    <row r="2" spans="2:12" ht="18" customHeight="1" x14ac:dyDescent="0.25">
      <c r="H2" s="34" t="s">
        <v>3</v>
      </c>
    </row>
    <row r="3" spans="2:12" ht="18" customHeight="1" x14ac:dyDescent="0.25">
      <c r="B3" s="15" t="s">
        <v>26</v>
      </c>
      <c r="C3" s="17">
        <v>0</v>
      </c>
      <c r="D3" s="17">
        <v>1</v>
      </c>
      <c r="E3" s="17">
        <v>2</v>
      </c>
      <c r="F3" s="17">
        <v>3</v>
      </c>
      <c r="G3" s="18">
        <v>4</v>
      </c>
      <c r="H3" s="36" t="s">
        <v>29</v>
      </c>
      <c r="J3" s="50" t="s">
        <v>28</v>
      </c>
      <c r="K3" s="51"/>
      <c r="L3" s="35">
        <f>ROUND(SUMPRODUCT(C3:G3,C4:G4)/H4,1)</f>
        <v>2.4</v>
      </c>
    </row>
    <row r="4" spans="2:12" ht="18" customHeight="1" x14ac:dyDescent="0.25">
      <c r="B4" s="15" t="s">
        <v>27</v>
      </c>
      <c r="C4" s="21">
        <v>2</v>
      </c>
      <c r="D4" s="21">
        <v>8</v>
      </c>
      <c r="E4" s="21">
        <v>40</v>
      </c>
      <c r="F4" s="21">
        <v>30</v>
      </c>
      <c r="G4" s="37">
        <v>8</v>
      </c>
      <c r="H4" s="19">
        <f>SUM(C4:G4)</f>
        <v>88</v>
      </c>
      <c r="J4" s="52" t="s">
        <v>30</v>
      </c>
      <c r="K4" s="52"/>
      <c r="L4" s="35">
        <f>5-1-1</f>
        <v>3</v>
      </c>
    </row>
    <row r="7" spans="2:12" x14ac:dyDescent="0.25">
      <c r="C7" s="5"/>
      <c r="D7" t="s">
        <v>13</v>
      </c>
    </row>
    <row r="8" spans="2:12" x14ac:dyDescent="0.25">
      <c r="C8" s="10"/>
      <c r="D8" t="s">
        <v>14</v>
      </c>
    </row>
  </sheetData>
  <mergeCells count="2">
    <mergeCell ref="J3:K3"/>
    <mergeCell ref="J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F031-FC2B-44F8-9D0B-2F2047F719C3}">
  <dimension ref="B2:Q25"/>
  <sheetViews>
    <sheetView tabSelected="1" workbookViewId="0">
      <selection activeCell="M22" sqref="M22"/>
    </sheetView>
  </sheetViews>
  <sheetFormatPr defaultRowHeight="15" x14ac:dyDescent="0.25"/>
  <cols>
    <col min="3" max="5" width="10.28515625" customWidth="1"/>
    <col min="6" max="6" width="14.140625" customWidth="1"/>
    <col min="9" max="9" width="17.28515625" customWidth="1"/>
    <col min="17" max="17" width="12.85546875" customWidth="1"/>
  </cols>
  <sheetData>
    <row r="2" spans="2:17" ht="15" customHeight="1" x14ac:dyDescent="0.25">
      <c r="B2" s="61" t="s">
        <v>38</v>
      </c>
      <c r="C2" s="61"/>
      <c r="D2" s="60" t="s">
        <v>31</v>
      </c>
      <c r="E2" s="60"/>
      <c r="F2" s="60" t="s">
        <v>32</v>
      </c>
      <c r="G2" s="54"/>
      <c r="H2" s="55"/>
      <c r="M2" s="73" t="s">
        <v>51</v>
      </c>
      <c r="N2" s="74"/>
      <c r="O2" s="74"/>
      <c r="P2" s="74"/>
      <c r="Q2" s="75"/>
    </row>
    <row r="3" spans="2:17" ht="15" customHeight="1" x14ac:dyDescent="0.25">
      <c r="B3" s="61"/>
      <c r="C3" s="61"/>
      <c r="D3" s="60"/>
      <c r="E3" s="60"/>
      <c r="F3" s="60"/>
      <c r="G3" s="56"/>
      <c r="H3" s="57"/>
      <c r="M3" s="78" t="s">
        <v>38</v>
      </c>
      <c r="N3" s="78" t="s">
        <v>52</v>
      </c>
      <c r="O3" s="76" t="s">
        <v>53</v>
      </c>
      <c r="P3" s="76" t="s">
        <v>54</v>
      </c>
      <c r="Q3" s="76" t="s">
        <v>55</v>
      </c>
    </row>
    <row r="4" spans="2:17" x14ac:dyDescent="0.25">
      <c r="B4" s="61"/>
      <c r="C4" s="61"/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M4" s="79"/>
      <c r="N4" s="79"/>
      <c r="O4" s="77"/>
      <c r="P4" s="77"/>
      <c r="Q4" s="77"/>
    </row>
    <row r="5" spans="2:17" ht="15" customHeight="1" x14ac:dyDescent="0.25">
      <c r="B5" s="58">
        <v>1</v>
      </c>
      <c r="C5" s="59" t="s">
        <v>39</v>
      </c>
      <c r="D5" s="62">
        <v>4.968</v>
      </c>
      <c r="E5" s="70">
        <v>0.14099999999999999</v>
      </c>
      <c r="F5" s="71"/>
      <c r="G5" s="71">
        <v>35.305</v>
      </c>
      <c r="H5" s="71">
        <v>0</v>
      </c>
      <c r="M5" s="17">
        <v>1</v>
      </c>
      <c r="N5" s="71" t="s">
        <v>57</v>
      </c>
      <c r="O5" s="85">
        <v>0.65800000000000003</v>
      </c>
      <c r="P5" s="81">
        <v>0.624</v>
      </c>
      <c r="Q5" s="82">
        <v>6.28728</v>
      </c>
    </row>
    <row r="6" spans="2:17" x14ac:dyDescent="0.25">
      <c r="B6" s="58"/>
      <c r="C6" s="59" t="s">
        <v>40</v>
      </c>
      <c r="D6" s="62">
        <v>-1.865</v>
      </c>
      <c r="E6" s="70">
        <v>0.10199999999999999</v>
      </c>
      <c r="F6" s="71">
        <v>-0.99399999999999999</v>
      </c>
      <c r="G6" s="71">
        <v>-18.257000000000001</v>
      </c>
      <c r="H6" s="71">
        <v>0</v>
      </c>
      <c r="M6" s="48" t="s">
        <v>56</v>
      </c>
      <c r="N6" s="80"/>
      <c r="O6" s="80"/>
      <c r="P6" s="80"/>
      <c r="Q6" s="49"/>
    </row>
    <row r="8" spans="2:17" ht="15" customHeight="1" x14ac:dyDescent="0.25">
      <c r="C8" s="38" t="s">
        <v>41</v>
      </c>
      <c r="D8" s="10">
        <f>ROUND(POWER(10,D5),1)</f>
        <v>92896.6</v>
      </c>
      <c r="F8" s="53" t="s">
        <v>43</v>
      </c>
      <c r="G8" s="53"/>
      <c r="H8" s="53"/>
      <c r="I8" s="53"/>
      <c r="M8" s="41" t="s">
        <v>58</v>
      </c>
      <c r="N8" s="41"/>
      <c r="O8" s="41"/>
      <c r="P8" s="83">
        <f>O5</f>
        <v>0.65800000000000003</v>
      </c>
    </row>
    <row r="9" spans="2:17" x14ac:dyDescent="0.25">
      <c r="C9" s="38" t="s">
        <v>42</v>
      </c>
      <c r="D9" s="10">
        <f>D6</f>
        <v>-1.865</v>
      </c>
      <c r="F9" s="53"/>
      <c r="G9" s="53"/>
      <c r="H9" s="53"/>
      <c r="I9" s="53"/>
      <c r="M9" s="84" t="str">
        <f>P8*100&amp;"% da proporção da variação de Y é explicada pela regressão."</f>
        <v>65.8% da proporção da variação de Y é explicada pela regressão.</v>
      </c>
      <c r="N9" s="84"/>
      <c r="O9" s="84"/>
      <c r="P9" s="84"/>
    </row>
    <row r="10" spans="2:17" ht="15" customHeight="1" x14ac:dyDescent="0.25">
      <c r="F10" s="53" t="s">
        <v>44</v>
      </c>
      <c r="G10" s="53"/>
      <c r="H10" s="63" t="s">
        <v>45</v>
      </c>
      <c r="I10" s="63" t="s">
        <v>46</v>
      </c>
      <c r="M10" s="84"/>
      <c r="N10" s="84"/>
      <c r="O10" s="84"/>
      <c r="P10" s="84"/>
    </row>
    <row r="16" spans="2:17" ht="15.75" x14ac:dyDescent="0.25">
      <c r="B16" s="64" t="s">
        <v>47</v>
      </c>
      <c r="C16" s="64"/>
      <c r="D16" s="64"/>
      <c r="E16" s="64"/>
      <c r="F16" s="64"/>
      <c r="G16" s="64"/>
      <c r="H16" s="64"/>
    </row>
    <row r="17" spans="2:9" x14ac:dyDescent="0.25">
      <c r="B17" s="61" t="s">
        <v>38</v>
      </c>
      <c r="C17" s="61"/>
      <c r="D17" s="60" t="s">
        <v>31</v>
      </c>
      <c r="E17" s="60"/>
      <c r="F17" s="60" t="s">
        <v>32</v>
      </c>
      <c r="G17" s="66" t="s">
        <v>36</v>
      </c>
      <c r="H17" s="65" t="s">
        <v>37</v>
      </c>
    </row>
    <row r="18" spans="2:9" x14ac:dyDescent="0.25">
      <c r="B18" s="61"/>
      <c r="C18" s="61"/>
      <c r="D18" s="60"/>
      <c r="E18" s="60"/>
      <c r="F18" s="60"/>
      <c r="G18" s="67"/>
      <c r="H18" s="65"/>
    </row>
    <row r="19" spans="2:9" x14ac:dyDescent="0.25">
      <c r="B19" s="61"/>
      <c r="C19" s="61"/>
      <c r="D19" s="7" t="s">
        <v>33</v>
      </c>
      <c r="E19" s="7" t="s">
        <v>34</v>
      </c>
      <c r="F19" s="7" t="s">
        <v>35</v>
      </c>
      <c r="G19" s="68"/>
      <c r="H19" s="65"/>
    </row>
    <row r="20" spans="2:9" x14ac:dyDescent="0.25">
      <c r="B20" s="58">
        <v>1</v>
      </c>
      <c r="C20" s="59" t="s">
        <v>39</v>
      </c>
      <c r="D20" s="70">
        <v>6.8840000000000003</v>
      </c>
      <c r="E20" s="70">
        <v>16.254000000000001</v>
      </c>
      <c r="F20" s="71"/>
      <c r="G20" s="71">
        <v>0.42399999999999999</v>
      </c>
      <c r="H20" s="71">
        <v>0.68100000000000005</v>
      </c>
    </row>
    <row r="21" spans="2:9" x14ac:dyDescent="0.25">
      <c r="B21" s="58"/>
      <c r="C21" s="59" t="s">
        <v>49</v>
      </c>
      <c r="D21" s="70">
        <v>0.89900000000000002</v>
      </c>
      <c r="E21" s="70">
        <v>0.20499999999999999</v>
      </c>
      <c r="F21" s="71">
        <v>0.81100000000000005</v>
      </c>
      <c r="G21" s="71">
        <v>4.3869999999999996</v>
      </c>
      <c r="H21" s="71">
        <v>1E-3</v>
      </c>
    </row>
    <row r="22" spans="2:9" x14ac:dyDescent="0.25">
      <c r="B22" s="69" t="s">
        <v>48</v>
      </c>
      <c r="C22" s="69"/>
      <c r="D22" s="69"/>
      <c r="E22" s="69"/>
      <c r="F22" s="69"/>
      <c r="G22" s="69"/>
      <c r="H22" s="69"/>
    </row>
    <row r="24" spans="2:9" ht="15" customHeight="1" x14ac:dyDescent="0.25">
      <c r="B24" s="72" t="s">
        <v>50</v>
      </c>
      <c r="C24" s="72"/>
      <c r="D24" s="72"/>
      <c r="E24" s="72"/>
      <c r="F24" s="72"/>
      <c r="G24" s="72"/>
      <c r="H24" s="72"/>
      <c r="I24" s="72"/>
    </row>
    <row r="25" spans="2:9" x14ac:dyDescent="0.25">
      <c r="B25" s="72"/>
      <c r="C25" s="72"/>
      <c r="D25" s="72"/>
      <c r="E25" s="72"/>
      <c r="F25" s="72"/>
      <c r="G25" s="72"/>
      <c r="H25" s="72"/>
      <c r="I25" s="72"/>
    </row>
  </sheetData>
  <mergeCells count="25">
    <mergeCell ref="M8:O8"/>
    <mergeCell ref="M9:P10"/>
    <mergeCell ref="M2:Q2"/>
    <mergeCell ref="M3:M4"/>
    <mergeCell ref="N3:N4"/>
    <mergeCell ref="O3:O4"/>
    <mergeCell ref="P3:P4"/>
    <mergeCell ref="Q3:Q4"/>
    <mergeCell ref="M6:Q6"/>
    <mergeCell ref="B22:H22"/>
    <mergeCell ref="B24:I25"/>
    <mergeCell ref="F10:G10"/>
    <mergeCell ref="B17:C19"/>
    <mergeCell ref="D17:E18"/>
    <mergeCell ref="F17:F18"/>
    <mergeCell ref="B20:B21"/>
    <mergeCell ref="B16:H16"/>
    <mergeCell ref="G17:G19"/>
    <mergeCell ref="H17:H19"/>
    <mergeCell ref="D2:E3"/>
    <mergeCell ref="F2:F3"/>
    <mergeCell ref="B2:C4"/>
    <mergeCell ref="B5:B6"/>
    <mergeCell ref="G2:H3"/>
    <mergeCell ref="F8:I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D20EF9B19F6548B7ED005D0076A4CE" ma:contentTypeVersion="8" ma:contentTypeDescription="Criar um novo documento." ma:contentTypeScope="" ma:versionID="262afd5bbae00f07248c15f36f7eee47">
  <xsd:schema xmlns:xsd="http://www.w3.org/2001/XMLSchema" xmlns:xs="http://www.w3.org/2001/XMLSchema" xmlns:p="http://schemas.microsoft.com/office/2006/metadata/properties" xmlns:ns3="34bbd294-d22e-4850-90dc-3cbe2f849b0b" targetNamespace="http://schemas.microsoft.com/office/2006/metadata/properties" ma:root="true" ma:fieldsID="d0c01a0a8df7d517c84373499f188fc6" ns3:_="">
    <xsd:import namespace="34bbd294-d22e-4850-90dc-3cbe2f849b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bd294-d22e-4850-90dc-3cbe2f849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B5DD35-F9F6-4722-8A90-C0C6D1C0E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C7C6C-8D0E-4D4E-8BA1-0EB7ECA2F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bd294-d22e-4850-90dc-3cbe2f849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D14FA3-B2EE-436A-B8CB-6E1E967D89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ANOVA Brinquedo</vt:lpstr>
      <vt:lpstr>Qui-Quadrado Gasolina</vt:lpstr>
      <vt:lpstr>Qui-Quadrado Poisson</vt:lpstr>
      <vt:lpstr>SPSS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RisingFisan</dc:creator>
  <cp:lastModifiedBy>Sofia Santos</cp:lastModifiedBy>
  <dcterms:created xsi:type="dcterms:W3CDTF">2019-12-08T23:48:26Z</dcterms:created>
  <dcterms:modified xsi:type="dcterms:W3CDTF">2019-12-14T16:26:20Z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0x0101004ED20EF9B19F6548B7ED005D0076A4CE</vt:lpwstr>
  </property>
</Properties>
</file>